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sap" state="visible" r:id="rId4"/>
    <sheet sheetId="2" name="Nasıl kullanılır" state="visible" r:id="rId5"/>
    <sheet sheetId="3" name="Katsayılar" state="visible" r:id="rId6"/>
  </sheets>
  <calcPr calcId="171027"/>
</workbook>
</file>

<file path=xl/sharedStrings.xml><?xml version="1.0" encoding="utf-8"?>
<sst xmlns="http://schemas.openxmlformats.org/spreadsheetml/2006/main" count="187" uniqueCount="101">
  <si>
    <t>Kurumsal karbon ayak izi hesap şablonu</t>
  </si>
  <si>
    <t>Sarı hücrelere aylık tüketimi girin. Birim: katsayı kg CO₂e / birim, sonuç ton CO₂e.</t>
  </si>
  <si>
    <t>Firma / tesis:</t>
  </si>
  <si>
    <t>Yıl:</t>
  </si>
  <si>
    <t>Kapsam</t>
  </si>
  <si>
    <t>Kalem</t>
  </si>
  <si>
    <t>Birim</t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</si>
  <si>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</si>
  <si>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</si>
  <si>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</si>
  <si>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</si>
  <si>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</si>
  <si>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</si>
  <si>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</si>
  <si>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</si>
  <si>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</si>
  <si>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</si>
  <si>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</si>
  <si>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</si>
  <si>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Yıllık toplam</t>
  </si>
  <si>
    <t>Katsayı (kg CO₂e/birim)</t>
  </si>
  <si>
    <t>Emisyon (ton CO₂e)</t>
  </si>
  <si>
    <t>Doğal gaz</t>
  </si>
  <si>
    <t>m³</t>
  </si>
  <si>
    <t>Doğal gaz (faturadaki kWh)</t>
  </si>
  <si>
    <t>kWh</t>
  </si>
  <si>
    <t>Motorin (kazan, jeneratör, araç)</t>
  </si>
  <si>
    <t>litre</t>
  </si>
  <si>
    <t>Benzin</t>
  </si>
  <si>
    <t>LPG</t>
  </si>
  <si>
    <t>LPG (tüp)</t>
  </si>
  <si>
    <t>kg</t>
  </si>
  <si>
    <t>Fuel-oil</t>
  </si>
  <si>
    <t>Kömür (sanayi)</t>
  </si>
  <si>
    <t>Soğutucu gaz dolumu R-410A</t>
  </si>
  <si>
    <t>Soğutucu gaz dolumu R-32</t>
  </si>
  <si>
    <t>Soğutucu gaz dolumu R-134a</t>
  </si>
  <si>
    <t>Soğutucu gaz dolumu R-404A</t>
  </si>
  <si>
    <t>Soğutucu gaz dolumu R-407C</t>
  </si>
  <si>
    <t>Elektrik (dağıtım hattından bağlı)</t>
  </si>
  <si>
    <t>Elektrik (iletim hattından bağlı)</t>
  </si>
  <si>
    <t>İş seyahati: yurt içi uçuş</t>
  </si>
  <si>
    <t>yolcu-km</t>
  </si>
  <si>
    <t>İş seyahati: kısa yurt dışı (avrupa, orta doğu)</t>
  </si>
  <si>
    <t>İş seyahati: uzun yurt dışı (kıtalar arası)</t>
  </si>
  <si>
    <t>Atık: düzenli depolama</t>
  </si>
  <si>
    <t>ton</t>
  </si>
  <si>
    <t>Atık: geri dönüşüm</t>
  </si>
  <si>
    <t>Atık: yakma / enerji geri kazanımı</t>
  </si>
  <si>
    <t>Şebeke suyu temini</t>
  </si>
  <si>
    <t>Atıksu arıtma</t>
  </si>
  <si>
    <t>Kapsam 1 toplamı (ton CO₂e)</t>
  </si>
  <si>
    <t>Kapsam 2 toplamı (ton CO₂e)</t>
  </si>
  <si>
    <t>Kapsam 3 toplamı (ton CO₂e)</t>
  </si>
  <si>
    <t>TOPLAM (ton CO₂e)</t>
  </si>
  <si>
    <t>Yıllık üretim / hizmet miktarı</t>
  </si>
  <si>
    <t>Birimi</t>
  </si>
  <si>
    <t>ton ürün</t>
  </si>
  <si>
    <t>Emisyon yoğunluğu (kg CO₂e / birim)</t>
  </si>
  <si>
    <t>Nasıl kullanılır?</t>
  </si>
  <si>
    <t>Komesli Ar-Ge | komesli.com.tr</t>
  </si>
  <si>
    <t>1. "Hesap" sayfasında sarı hücrelere her ay için fatura, sayaç veya servis formlarındaki tüketimi girin. Kullanmadığınız satırları boş bırakın.</t>
  </si>
  <si>
    <t>2. Doğal gazı faturadaki m³ veya kWh değeriyle girin; ikisini birden girmeyin.</t>
  </si>
  <si>
    <t>3. Araç yakıtını litre olarak motorin / benzin satırına girin. Uçuşlarda yolcu-km yazın (ör. 2 kişi × 700 km = 1.400).</t>
  </si>
  <si>
    <t>4. Elektrik bağlantınız yüksek gerilimse (iletim hattı) ilgili satırı kullanın; çoğu işletme dağıtım hattından bağlıdır.</t>
  </si>
  <si>
    <t>5. Yıllık toplam, kapsam toplamları ve (üretim miktarını girerseniz) emisyon yoğunluğu otomatik hesaplanır.</t>
  </si>
  <si>
    <t>6. Katsayılar ve kaynakları "Katsayılar" sayfasındadır. Sonuç bir ön tahmindir; ISO 14064-1 / GHG Protocol uyumlu envanter, ETS ve SKDM için belgeye dayalı hesap gerekir.</t>
  </si>
  <si>
    <t>7. Destek için: https://komesli.com.tr/teklif-iste/  |  Çevrim içi hesaplayıcı: https://komesli.com.tr/karbon-ayak-izi-hesaplama/</t>
  </si>
  <si>
    <t>Katsayılar ve kaynakları</t>
  </si>
  <si>
    <t>Bu sayfadaki değerler hesap sayfasında formülle kullanılır. Değiştirirseniz sonuçlar da değişir.</t>
  </si>
  <si>
    <t>Kod</t>
  </si>
  <si>
    <t>Katsayı</t>
  </si>
  <si>
    <t>Kaynak</t>
  </si>
  <si>
    <t>dogalgaz_m3</t>
  </si>
  <si>
    <t>DEFRA 2026</t>
  </si>
  <si>
    <t>dogalgaz_kwh</t>
  </si>
  <si>
    <t>motorin</t>
  </si>
  <si>
    <t>benzin</t>
  </si>
  <si>
    <t>lpg_l</t>
  </si>
  <si>
    <t>lpg_kg</t>
  </si>
  <si>
    <t>fueloil</t>
  </si>
  <si>
    <t>komur</t>
  </si>
  <si>
    <t>sog_r410a</t>
  </si>
  <si>
    <t>sog_r32</t>
  </si>
  <si>
    <t>sog_r134a</t>
  </si>
  <si>
    <t>sog_r404a</t>
  </si>
  <si>
    <t>sog_r407c</t>
  </si>
  <si>
    <t>elk_dagitim</t>
  </si>
  <si>
    <t>ETKB 2023 tüketim noktası</t>
  </si>
  <si>
    <t>elk_iletim</t>
  </si>
  <si>
    <t>ucus_ici</t>
  </si>
  <si>
    <t>ucus_kisa</t>
  </si>
  <si>
    <t>ucus_uzun</t>
  </si>
  <si>
    <t>atik_depolama</t>
  </si>
  <si>
    <t>atik_geridonusum</t>
  </si>
  <si>
    <t>atik_yakma</t>
  </si>
  <si>
    <t>su_temin</t>
  </si>
  <si>
    <t>su_aritma</t>
  </si>
  <si>
    <t>Kaynaklar</t>
  </si>
  <si>
    <t>T.C. Enerji ve Tabii Kaynaklar Bakanlığı, Türkiye Elektrik Üretimi ve Elektrik Tüketim Noktası Emisyon Faktörleri Bilgi Formu (2023 hesaplama dönemi, yayım 26.12.2025)</t>
  </si>
  <si>
    <t>UK DESNZ / DEFRA, Greenhouse gas reporting: conversion factors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</si>
</sst>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color theme="1"/>
      <family val="2"/>
      <scheme val="minor"/>
      <sz val="11"/>
      <name val="Calibri"/>
    </font>
    <font>
      <b/>
      <color rgb="FF0A5C85"/>
      <sz val="15"/>
    </font>
    <font>
      <i/>
      <color rgb="FF4B6169"/>
    </font>
    <font>
      <b/>
      <color rgb="FFFFFFFF"/>
    </font>
    <font>
      <b/>
    </font>
    <font>
      <u/>
      <color rgb="FF0A5C85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0A5C85"/>
      </patternFill>
    </fill>
    <fill>
      <patternFill patternType="solid">
        <fgColor rgb="FFEAF3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 applyProtection="1">
      <protection locked="0"/>
    </xf>
    <xf numFmtId="0" fontId="3" fillId="3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0" fontId="0" fillId="4" borderId="0" xfId="0" applyFill="1"/>
    <xf numFmtId="0" fontId="4" fillId="0" borderId="0" xfId="0" applyFont="1"/>
    <xf numFmtId="4" fontId="4" fillId="0" borderId="0" xfId="0" applyNumberFormat="1" applyFon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enerji.gov.tr/Media/Dizin/EVCED/tr/%C3%87evreVe%C4%B0klim/%C4%B0klimDe%C4%9Fi%C5%9Fikli%C4%9Fi/EmisyonFaktorleri/2023_Turkiye_Elektrik_UretimiveElektrik_Tuketim_Noktasi_Emisyon_Faktorleri.pdf" TargetMode="External"/><Relationship Id="rId2" Type="http://schemas.openxmlformats.org/officeDocument/2006/relationships/hyperlink" Target="https://www.gov.uk/government/publications/greenhouse-gas-reporting-conversion-factors-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workbookViewId="0">
      <pane xSplit="3" ySplit="6" topLeftCell="D7" activePane="bottomRight" state="frozen"/>
      <selection pane="bottomRight"/>
    </sheetView>
  </sheetViews>
  <sheetFormatPr defaultRowHeight="15" outlineLevelRow="0" outlineLevelCol="0" x14ac:dyDescent="55"/>
  <cols>
    <col min="2" max="2" width="40" customWidth="1"/>
    <col min="3" max="15" width="10" customWidth="1"/>
    <col min="16" max="18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t="s">
        <v>2</v>
      </c>
      <c r="B4" s="3"/>
      <c r="C4" s="3"/>
      <c r="E4" t="s">
        <v>3</v>
      </c>
      <c r="F4" s="3">
        <v>2026</v>
      </c>
    </row>
    <row r="6" ht="30" customHeight="1" spans="1:18" x14ac:dyDescent="0.25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4" t="s">
        <v>20</v>
      </c>
      <c r="R6" s="4" t="s">
        <v>21</v>
      </c>
    </row>
    <row r="7" spans="1:18" x14ac:dyDescent="0.25">
      <c r="A7">
        <v>1</v>
      </c>
      <c r="B7" t="s">
        <v>22</v>
      </c>
      <c r="C7" t="s">
        <v>23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5">
        <f>SUM(D7:O7)</f>
      </c>
      <c r="Q7">
        <f>Katsayılar!D5</f>
      </c>
      <c r="R7" s="6">
        <f>P7*Q7/1000</f>
      </c>
    </row>
    <row r="8" spans="1:18" x14ac:dyDescent="0.25">
      <c r="A8" s="7">
        <v>1</v>
      </c>
      <c r="B8" s="7" t="s">
        <v>24</v>
      </c>
      <c r="C8" s="7" t="s">
        <v>25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5">
        <f>SUM(D8:O8)</f>
      </c>
      <c r="Q8">
        <f>Katsayılar!D6</f>
      </c>
      <c r="R8" s="6">
        <f>P8*Q8/1000</f>
      </c>
    </row>
    <row r="9" spans="1:18" x14ac:dyDescent="0.25">
      <c r="A9">
        <v>1</v>
      </c>
      <c r="B9" t="s">
        <v>26</v>
      </c>
      <c r="C9" t="s">
        <v>27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5">
        <f>SUM(D9:O9)</f>
      </c>
      <c r="Q9">
        <f>Katsayılar!D7</f>
      </c>
      <c r="R9" s="6">
        <f>P9*Q9/1000</f>
      </c>
    </row>
    <row r="10" spans="1:18" x14ac:dyDescent="0.25">
      <c r="A10" s="7">
        <v>1</v>
      </c>
      <c r="B10" s="7" t="s">
        <v>28</v>
      </c>
      <c r="C10" s="7" t="s">
        <v>27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5">
        <f>SUM(D10:O10)</f>
      </c>
      <c r="Q10">
        <f>Katsayılar!D8</f>
      </c>
      <c r="R10" s="6">
        <f>P10*Q10/1000</f>
      </c>
    </row>
    <row r="11" spans="1:18" x14ac:dyDescent="0.25">
      <c r="A11">
        <v>1</v>
      </c>
      <c r="B11" t="s">
        <v>29</v>
      </c>
      <c r="C11" t="s">
        <v>27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>
        <f>SUM(D11:O11)</f>
      </c>
      <c r="Q11">
        <f>Katsayılar!D9</f>
      </c>
      <c r="R11" s="6">
        <f>P11*Q11/1000</f>
      </c>
    </row>
    <row r="12" spans="1:18" x14ac:dyDescent="0.25">
      <c r="A12" s="7">
        <v>1</v>
      </c>
      <c r="B12" s="7" t="s">
        <v>30</v>
      </c>
      <c r="C12" s="7" t="s">
        <v>31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5">
        <f>SUM(D12:O12)</f>
      </c>
      <c r="Q12">
        <f>Katsayılar!D10</f>
      </c>
      <c r="R12" s="6">
        <f>P12*Q12/1000</f>
      </c>
    </row>
    <row r="13" spans="1:18" x14ac:dyDescent="0.25">
      <c r="A13">
        <v>1</v>
      </c>
      <c r="B13" t="s">
        <v>32</v>
      </c>
      <c r="C13" t="s">
        <v>31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5">
        <f>SUM(D13:O13)</f>
      </c>
      <c r="Q13">
        <f>Katsayılar!D11</f>
      </c>
      <c r="R13" s="6">
        <f>P13*Q13/1000</f>
      </c>
    </row>
    <row r="14" spans="1:18" x14ac:dyDescent="0.25">
      <c r="A14" s="7">
        <v>1</v>
      </c>
      <c r="B14" s="7" t="s">
        <v>33</v>
      </c>
      <c r="C14" s="7" t="s">
        <v>31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5">
        <f>SUM(D14:O14)</f>
      </c>
      <c r="Q14">
        <f>Katsayılar!D12</f>
      </c>
      <c r="R14" s="6">
        <f>P14*Q14/1000</f>
      </c>
    </row>
    <row r="15" spans="1:18" x14ac:dyDescent="0.25">
      <c r="A15">
        <v>1</v>
      </c>
      <c r="B15" t="s">
        <v>34</v>
      </c>
      <c r="C15" t="s">
        <v>31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5">
        <f>SUM(D15:O15)</f>
      </c>
      <c r="Q15">
        <f>Katsayılar!D13</f>
      </c>
      <c r="R15" s="6">
        <f>P15*Q15/1000</f>
      </c>
    </row>
    <row r="16" spans="1:18" x14ac:dyDescent="0.25">
      <c r="A16" s="7">
        <v>1</v>
      </c>
      <c r="B16" s="7" t="s">
        <v>35</v>
      </c>
      <c r="C16" s="7" t="s">
        <v>31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5">
        <f>SUM(D16:O16)</f>
      </c>
      <c r="Q16">
        <f>Katsayılar!D14</f>
      </c>
      <c r="R16" s="6">
        <f>P16*Q16/1000</f>
      </c>
    </row>
    <row r="17" spans="1:18" x14ac:dyDescent="0.25">
      <c r="A17">
        <v>1</v>
      </c>
      <c r="B17" t="s">
        <v>36</v>
      </c>
      <c r="C17" t="s">
        <v>31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5">
        <f>SUM(D17:O17)</f>
      </c>
      <c r="Q17">
        <f>Katsayılar!D15</f>
      </c>
      <c r="R17" s="6">
        <f>P17*Q17/1000</f>
      </c>
    </row>
    <row r="18" spans="1:18" x14ac:dyDescent="0.25">
      <c r="A18" s="7">
        <v>1</v>
      </c>
      <c r="B18" s="7" t="s">
        <v>37</v>
      </c>
      <c r="C18" s="7" t="s">
        <v>31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5">
        <f>SUM(D18:O18)</f>
      </c>
      <c r="Q18">
        <f>Katsayılar!D16</f>
      </c>
      <c r="R18" s="6">
        <f>P18*Q18/1000</f>
      </c>
    </row>
    <row r="19" spans="1:18" x14ac:dyDescent="0.25">
      <c r="A19">
        <v>1</v>
      </c>
      <c r="B19" t="s">
        <v>38</v>
      </c>
      <c r="C19" t="s">
        <v>31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5">
        <f>SUM(D19:O19)</f>
      </c>
      <c r="Q19">
        <f>Katsayılar!D17</f>
      </c>
      <c r="R19" s="6">
        <f>P19*Q19/1000</f>
      </c>
    </row>
    <row r="20" spans="1:18" x14ac:dyDescent="0.25">
      <c r="A20" s="7">
        <v>2</v>
      </c>
      <c r="B20" s="7" t="s">
        <v>39</v>
      </c>
      <c r="C20" s="7" t="s">
        <v>25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5">
        <f>SUM(D20:O20)</f>
      </c>
      <c r="Q20">
        <f>Katsayılar!D18</f>
      </c>
      <c r="R20" s="6">
        <f>P20*Q20/1000</f>
      </c>
    </row>
    <row r="21" spans="1:18" x14ac:dyDescent="0.25">
      <c r="A21">
        <v>2</v>
      </c>
      <c r="B21" t="s">
        <v>40</v>
      </c>
      <c r="C21" t="s">
        <v>25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5">
        <f>SUM(D21:O21)</f>
      </c>
      <c r="Q21">
        <f>Katsayılar!D19</f>
      </c>
      <c r="R21" s="6">
        <f>P21*Q21/1000</f>
      </c>
    </row>
    <row r="22" spans="1:18" x14ac:dyDescent="0.25">
      <c r="A22" s="7">
        <v>3</v>
      </c>
      <c r="B22" s="7" t="s">
        <v>41</v>
      </c>
      <c r="C22" s="7" t="s">
        <v>42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5">
        <f>SUM(D22:O22)</f>
      </c>
      <c r="Q22">
        <f>Katsayılar!D20</f>
      </c>
      <c r="R22" s="6">
        <f>P22*Q22/1000</f>
      </c>
    </row>
    <row r="23" spans="1:18" x14ac:dyDescent="0.25">
      <c r="A23">
        <v>3</v>
      </c>
      <c r="B23" t="s">
        <v>43</v>
      </c>
      <c r="C23" t="s">
        <v>42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5">
        <f>SUM(D23:O23)</f>
      </c>
      <c r="Q23">
        <f>Katsayılar!D21</f>
      </c>
      <c r="R23" s="6">
        <f>P23*Q23/1000</f>
      </c>
    </row>
    <row r="24" spans="1:18" x14ac:dyDescent="0.25">
      <c r="A24" s="7">
        <v>3</v>
      </c>
      <c r="B24" s="7" t="s">
        <v>44</v>
      </c>
      <c r="C24" s="7" t="s">
        <v>42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5">
        <f>SUM(D24:O24)</f>
      </c>
      <c r="Q24">
        <f>Katsayılar!D22</f>
      </c>
      <c r="R24" s="6">
        <f>P24*Q24/1000</f>
      </c>
    </row>
    <row r="25" spans="1:18" x14ac:dyDescent="0.25">
      <c r="A25">
        <v>3</v>
      </c>
      <c r="B25" t="s">
        <v>45</v>
      </c>
      <c r="C25" t="s">
        <v>46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5">
        <f>SUM(D25:O25)</f>
      </c>
      <c r="Q25">
        <f>Katsayılar!D23</f>
      </c>
      <c r="R25" s="6">
        <f>P25*Q25/1000</f>
      </c>
    </row>
    <row r="26" spans="1:18" x14ac:dyDescent="0.25">
      <c r="A26" s="7">
        <v>3</v>
      </c>
      <c r="B26" s="7" t="s">
        <v>47</v>
      </c>
      <c r="C26" s="7" t="s">
        <v>46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5">
        <f>SUM(D26:O26)</f>
      </c>
      <c r="Q26">
        <f>Katsayılar!D24</f>
      </c>
      <c r="R26" s="6">
        <f>P26*Q26/1000</f>
      </c>
    </row>
    <row r="27" spans="1:18" x14ac:dyDescent="0.25">
      <c r="A27">
        <v>3</v>
      </c>
      <c r="B27" t="s">
        <v>48</v>
      </c>
      <c r="C27" t="s">
        <v>46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5">
        <f>SUM(D27:O27)</f>
      </c>
      <c r="Q27">
        <f>Katsayılar!D25</f>
      </c>
      <c r="R27" s="6">
        <f>P27*Q27/1000</f>
      </c>
    </row>
    <row r="28" spans="1:18" x14ac:dyDescent="0.25">
      <c r="A28" s="7">
        <v>3</v>
      </c>
      <c r="B28" s="7" t="s">
        <v>49</v>
      </c>
      <c r="C28" s="7" t="s">
        <v>23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5">
        <f>SUM(D28:O28)</f>
      </c>
      <c r="Q28">
        <f>Katsayılar!D26</f>
      </c>
      <c r="R28" s="6">
        <f>P28*Q28/1000</f>
      </c>
    </row>
    <row r="29" spans="1:18" x14ac:dyDescent="0.25">
      <c r="A29">
        <v>3</v>
      </c>
      <c r="B29" t="s">
        <v>50</v>
      </c>
      <c r="C29" t="s">
        <v>23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5">
        <f>SUM(D29:O29)</f>
      </c>
      <c r="Q29">
        <f>Katsayılar!D27</f>
      </c>
      <c r="R29" s="6">
        <f>P29*Q29/1000</f>
      </c>
    </row>
    <row r="31" spans="2:18" x14ac:dyDescent="0.25">
      <c r="B31" s="8" t="s">
        <v>51</v>
      </c>
      <c r="R31" s="9">
        <f>SUMIF(A7:A29,1,R7:R29)</f>
      </c>
    </row>
    <row r="32" spans="2:18" x14ac:dyDescent="0.25">
      <c r="B32" s="8" t="s">
        <v>52</v>
      </c>
      <c r="R32" s="9">
        <f>SUMIF(A7:A29,2,R7:R29)</f>
      </c>
    </row>
    <row r="33" spans="2:18" x14ac:dyDescent="0.25">
      <c r="B33" s="8" t="s">
        <v>53</v>
      </c>
      <c r="R33" s="9">
        <f>SUMIF(A7:A29,3,R7:R29)</f>
      </c>
    </row>
    <row r="34" spans="2:18" x14ac:dyDescent="0.25">
      <c r="B34" s="8" t="s">
        <v>54</v>
      </c>
      <c r="R34" s="9">
        <f>SUM(R31:R33)</f>
      </c>
    </row>
    <row r="36" spans="2:18" x14ac:dyDescent="0.25">
      <c r="B36" t="s">
        <v>55</v>
      </c>
      <c r="R36" s="3"/>
    </row>
    <row r="37" spans="2:18" x14ac:dyDescent="0.25">
      <c r="B37" t="s">
        <v>56</v>
      </c>
      <c r="R37" s="3" t="s">
        <v>57</v>
      </c>
    </row>
    <row r="38" spans="2:18" x14ac:dyDescent="0.25">
      <c r="B38" s="8" t="s">
        <v>58</v>
      </c>
      <c r="R38" s="9">
        <f>IF(R36&gt;0,R34*1000/R36,"")</f>
      </c>
    </row>
  </sheetData>
  <mergeCells count="1">
    <mergeCell ref="B4:C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59</v>
      </c>
    </row>
    <row r="2" spans="1:1" x14ac:dyDescent="0.25">
      <c r="A2" s="2" t="s">
        <v>60</v>
      </c>
    </row>
    <row r="4" spans="1:1" x14ac:dyDescent="0.25">
      <c r="A4" s="10" t="s">
        <v>61</v>
      </c>
    </row>
    <row r="5" spans="1:1" x14ac:dyDescent="0.25">
      <c r="A5" s="10" t="s">
        <v>62</v>
      </c>
    </row>
    <row r="6" spans="1:1" x14ac:dyDescent="0.25">
      <c r="A6" s="10" t="s">
        <v>63</v>
      </c>
    </row>
    <row r="7" spans="1:1" x14ac:dyDescent="0.25">
      <c r="A7" s="10" t="s">
        <v>64</v>
      </c>
    </row>
    <row r="8" spans="1:1" x14ac:dyDescent="0.25">
      <c r="A8" s="10" t="s">
        <v>65</v>
      </c>
    </row>
    <row r="9" spans="1:1" x14ac:dyDescent="0.25">
      <c r="A9" s="10" t="s">
        <v>66</v>
      </c>
    </row>
    <row r="10" spans="1:1" x14ac:dyDescent="0.25">
      <c r="A10" s="10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6" customWidth="1"/>
    <col min="2" max="2" width="46" customWidth="1"/>
    <col min="3" max="3" width="18" customWidth="1"/>
    <col min="4" max="4" width="14" customWidth="1"/>
    <col min="5" max="5" width="70" customWidth="1"/>
  </cols>
  <sheetData>
    <row r="1" spans="1:1" x14ac:dyDescent="0.25">
      <c r="A1" s="1" t="s">
        <v>68</v>
      </c>
    </row>
    <row r="2" spans="1:1" x14ac:dyDescent="0.25">
      <c r="A2" s="2" t="s">
        <v>69</v>
      </c>
    </row>
    <row r="4" ht="30" customHeight="1" spans="1:5" x14ac:dyDescent="0.25">
      <c r="A4" s="4" t="s">
        <v>70</v>
      </c>
      <c r="B4" s="4" t="s">
        <v>5</v>
      </c>
      <c r="C4" s="4" t="s">
        <v>6</v>
      </c>
      <c r="D4" s="4" t="s">
        <v>71</v>
      </c>
      <c r="E4" s="4" t="s">
        <v>72</v>
      </c>
    </row>
    <row r="5" spans="1:5" x14ac:dyDescent="0.25">
      <c r="A5" t="s">
        <v>73</v>
      </c>
      <c r="B5" t="s">
        <v>22</v>
      </c>
      <c r="C5" t="s">
        <v>23</v>
      </c>
      <c r="D5">
        <v>2.02633</v>
      </c>
      <c r="E5" t="s">
        <v>74</v>
      </c>
    </row>
    <row r="6" spans="1:5" x14ac:dyDescent="0.25">
      <c r="A6" t="s">
        <v>75</v>
      </c>
      <c r="B6" t="s">
        <v>24</v>
      </c>
      <c r="C6" t="s">
        <v>25</v>
      </c>
      <c r="D6">
        <v>0.18231</v>
      </c>
      <c r="E6" t="s">
        <v>74</v>
      </c>
    </row>
    <row r="7" spans="1:5" x14ac:dyDescent="0.25">
      <c r="A7" t="s">
        <v>76</v>
      </c>
      <c r="B7" t="s">
        <v>26</v>
      </c>
      <c r="C7" t="s">
        <v>27</v>
      </c>
      <c r="D7">
        <v>2.66155</v>
      </c>
      <c r="E7" t="s">
        <v>74</v>
      </c>
    </row>
    <row r="8" spans="1:5" x14ac:dyDescent="0.25">
      <c r="A8" t="s">
        <v>77</v>
      </c>
      <c r="B8" t="s">
        <v>28</v>
      </c>
      <c r="C8" t="s">
        <v>27</v>
      </c>
      <c r="D8">
        <v>2.35372</v>
      </c>
      <c r="E8" t="s">
        <v>74</v>
      </c>
    </row>
    <row r="9" spans="1:5" x14ac:dyDescent="0.25">
      <c r="A9" t="s">
        <v>78</v>
      </c>
      <c r="B9" t="s">
        <v>29</v>
      </c>
      <c r="C9" t="s">
        <v>27</v>
      </c>
      <c r="D9">
        <v>1.55713</v>
      </c>
      <c r="E9" t="s">
        <v>74</v>
      </c>
    </row>
    <row r="10" spans="1:5" x14ac:dyDescent="0.25">
      <c r="A10" t="s">
        <v>79</v>
      </c>
      <c r="B10" t="s">
        <v>30</v>
      </c>
      <c r="C10" t="s">
        <v>31</v>
      </c>
      <c r="D10">
        <v>2.93936</v>
      </c>
      <c r="E10" t="s">
        <v>74</v>
      </c>
    </row>
    <row r="11" spans="1:5" x14ac:dyDescent="0.25">
      <c r="A11" t="s">
        <v>80</v>
      </c>
      <c r="B11" t="s">
        <v>32</v>
      </c>
      <c r="C11" t="s">
        <v>31</v>
      </c>
      <c r="D11">
        <v>3.22889</v>
      </c>
      <c r="E11" t="s">
        <v>74</v>
      </c>
    </row>
    <row r="12" spans="1:5" x14ac:dyDescent="0.25">
      <c r="A12" t="s">
        <v>81</v>
      </c>
      <c r="B12" t="s">
        <v>33</v>
      </c>
      <c r="C12" t="s">
        <v>31</v>
      </c>
      <c r="D12">
        <v>2.41504</v>
      </c>
      <c r="E12" t="s">
        <v>74</v>
      </c>
    </row>
    <row r="13" spans="1:5" x14ac:dyDescent="0.25">
      <c r="A13" t="s">
        <v>82</v>
      </c>
      <c r="B13" t="s">
        <v>34</v>
      </c>
      <c r="C13" t="s">
        <v>31</v>
      </c>
      <c r="D13">
        <v>1924</v>
      </c>
      <c r="E13" t="s">
        <v>74</v>
      </c>
    </row>
    <row r="14" spans="1:5" x14ac:dyDescent="0.25">
      <c r="A14" t="s">
        <v>83</v>
      </c>
      <c r="B14" t="s">
        <v>35</v>
      </c>
      <c r="C14" t="s">
        <v>31</v>
      </c>
      <c r="D14">
        <v>677</v>
      </c>
      <c r="E14" t="s">
        <v>74</v>
      </c>
    </row>
    <row r="15" spans="1:5" x14ac:dyDescent="0.25">
      <c r="A15" t="s">
        <v>84</v>
      </c>
      <c r="B15" t="s">
        <v>36</v>
      </c>
      <c r="C15" t="s">
        <v>31</v>
      </c>
      <c r="D15">
        <v>1300</v>
      </c>
      <c r="E15" t="s">
        <v>74</v>
      </c>
    </row>
    <row r="16" spans="1:5" x14ac:dyDescent="0.25">
      <c r="A16" t="s">
        <v>85</v>
      </c>
      <c r="B16" t="s">
        <v>37</v>
      </c>
      <c r="C16" t="s">
        <v>31</v>
      </c>
      <c r="D16">
        <v>3943</v>
      </c>
      <c r="E16" t="s">
        <v>74</v>
      </c>
    </row>
    <row r="17" spans="1:5" x14ac:dyDescent="0.25">
      <c r="A17" t="s">
        <v>86</v>
      </c>
      <c r="B17" t="s">
        <v>38</v>
      </c>
      <c r="C17" t="s">
        <v>31</v>
      </c>
      <c r="D17">
        <v>1624</v>
      </c>
      <c r="E17" t="s">
        <v>74</v>
      </c>
    </row>
    <row r="18" spans="1:5" x14ac:dyDescent="0.25">
      <c r="A18" t="s">
        <v>87</v>
      </c>
      <c r="B18" t="s">
        <v>39</v>
      </c>
      <c r="C18" t="s">
        <v>25</v>
      </c>
      <c r="D18">
        <v>0.469</v>
      </c>
      <c r="E18" t="s">
        <v>88</v>
      </c>
    </row>
    <row r="19" spans="1:5" x14ac:dyDescent="0.25">
      <c r="A19" t="s">
        <v>89</v>
      </c>
      <c r="B19" t="s">
        <v>40</v>
      </c>
      <c r="C19" t="s">
        <v>25</v>
      </c>
      <c r="D19">
        <v>0.436</v>
      </c>
      <c r="E19" t="s">
        <v>88</v>
      </c>
    </row>
    <row r="20" spans="1:5" x14ac:dyDescent="0.25">
      <c r="A20" t="s">
        <v>90</v>
      </c>
      <c r="B20" t="s">
        <v>41</v>
      </c>
      <c r="C20" t="s">
        <v>42</v>
      </c>
      <c r="D20">
        <v>0.12786</v>
      </c>
      <c r="E20" t="s">
        <v>74</v>
      </c>
    </row>
    <row r="21" spans="1:5" x14ac:dyDescent="0.25">
      <c r="A21" t="s">
        <v>91</v>
      </c>
      <c r="B21" t="s">
        <v>43</v>
      </c>
      <c r="C21" t="s">
        <v>42</v>
      </c>
      <c r="D21">
        <v>0.14253</v>
      </c>
      <c r="E21" t="s">
        <v>74</v>
      </c>
    </row>
    <row r="22" spans="1:5" x14ac:dyDescent="0.25">
      <c r="A22" t="s">
        <v>92</v>
      </c>
      <c r="B22" t="s">
        <v>44</v>
      </c>
      <c r="C22" t="s">
        <v>42</v>
      </c>
      <c r="D22">
        <v>0.15282</v>
      </c>
      <c r="E22" t="s">
        <v>74</v>
      </c>
    </row>
    <row r="23" spans="1:5" x14ac:dyDescent="0.25">
      <c r="A23" t="s">
        <v>93</v>
      </c>
      <c r="B23" t="s">
        <v>45</v>
      </c>
      <c r="C23" t="s">
        <v>46</v>
      </c>
      <c r="D23">
        <v>520.58023</v>
      </c>
      <c r="E23" t="s">
        <v>74</v>
      </c>
    </row>
    <row r="24" spans="1:5" x14ac:dyDescent="0.25">
      <c r="A24" t="s">
        <v>94</v>
      </c>
      <c r="B24" t="s">
        <v>47</v>
      </c>
      <c r="C24" t="s">
        <v>46</v>
      </c>
      <c r="D24">
        <v>4.65358</v>
      </c>
      <c r="E24" t="s">
        <v>74</v>
      </c>
    </row>
    <row r="25" spans="1:5" x14ac:dyDescent="0.25">
      <c r="A25" t="s">
        <v>95</v>
      </c>
      <c r="B25" t="s">
        <v>48</v>
      </c>
      <c r="C25" t="s">
        <v>46</v>
      </c>
      <c r="D25">
        <v>4.65358</v>
      </c>
      <c r="E25" t="s">
        <v>74</v>
      </c>
    </row>
    <row r="26" spans="1:5" x14ac:dyDescent="0.25">
      <c r="A26" t="s">
        <v>96</v>
      </c>
      <c r="B26" t="s">
        <v>49</v>
      </c>
      <c r="C26" t="s">
        <v>23</v>
      </c>
      <c r="D26">
        <v>0.1913</v>
      </c>
      <c r="E26" t="s">
        <v>74</v>
      </c>
    </row>
    <row r="27" spans="1:5" x14ac:dyDescent="0.25">
      <c r="A27" t="s">
        <v>97</v>
      </c>
      <c r="B27" t="s">
        <v>50</v>
      </c>
      <c r="C27" t="s">
        <v>23</v>
      </c>
      <c r="D27">
        <v>0.17088</v>
      </c>
      <c r="E27" t="s">
        <v>74</v>
      </c>
    </row>
    <row r="29" spans="1:1" x14ac:dyDescent="0.25">
      <c r="A29" s="8" t="s">
        <v>98</v>
      </c>
    </row>
    <row r="30" spans="1:1" x14ac:dyDescent="0.25">
      <c r="A30" s="11" t="s">
        <v>99</v>
      </c>
    </row>
    <row r="31" spans="1:1" x14ac:dyDescent="0.25">
      <c r="A31" s="11" t="s">
        <v>100</v>
      </c>
    </row>
  </sheetData>
  <hyperlinks>
    <hyperlink ref="A30" r:id="rId1"/>
    <hyperlink ref="A31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Hesap</vt:lpstr>
      <vt:lpstr>Nasıl kullanılır</vt:lpstr>
      <vt:lpstr>Katsayılar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Komesli Ar-Ge</dc:creator>
  <dc:title/>
  <dc:subject/>
  <dc:description/>
  <cp:keywords/>
  <cp:category/>
  <cp:lastModifiedBy>Unknown</cp:lastModifiedBy>
  <dcterms:created xsi:type="dcterms:W3CDTF">2026-10-22T00:00:00Z</dcterms:created>
  <dcterms:modified xsi:type="dcterms:W3CDTF">2026-10-22T14:54:37Z</dcterms:modified>
</cp:coreProperties>
</file>